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do01\Documents\"/>
    </mc:Choice>
  </mc:AlternateContent>
  <bookViews>
    <workbookView xWindow="0" yWindow="0" windowWidth="28800" windowHeight="11235" activeTab="1"/>
  </bookViews>
  <sheets>
    <sheet name="Instructions" sheetId="6" r:id="rId1"/>
    <sheet name="Budget AC210" sheetId="5" r:id="rId2"/>
    <sheet name="Listes - ne pas modifier" sheetId="3" r:id="rId3"/>
  </sheets>
  <definedNames>
    <definedName name="_xlnm.Print_Area" localSheetId="1">'Budget AC210'!$A$2:$J$100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5" l="1"/>
  <c r="I40" i="5"/>
  <c r="I28" i="5"/>
  <c r="I29" i="5"/>
  <c r="I30" i="5"/>
  <c r="I31" i="5"/>
  <c r="I32" i="5"/>
  <c r="I33" i="5"/>
  <c r="I34" i="5"/>
  <c r="I35" i="5"/>
  <c r="I36" i="5"/>
  <c r="I37" i="5"/>
  <c r="I38" i="5"/>
  <c r="I39" i="5"/>
  <c r="I41" i="5"/>
  <c r="I42" i="5"/>
  <c r="I43" i="5"/>
  <c r="I44" i="5"/>
  <c r="I45" i="5"/>
  <c r="I46" i="5"/>
  <c r="J23" i="5" l="1"/>
  <c r="I100" i="5" l="1"/>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58" i="5"/>
  <c r="I59" i="5"/>
  <c r="I60" i="5"/>
  <c r="I61" i="5"/>
  <c r="I62" i="5"/>
  <c r="I63" i="5"/>
  <c r="I64" i="5"/>
  <c r="I65" i="5"/>
  <c r="I66" i="5"/>
  <c r="C8" i="5"/>
  <c r="H22" i="5"/>
  <c r="H21" i="5"/>
  <c r="H20" i="5"/>
  <c r="H19" i="5"/>
  <c r="H18" i="5"/>
  <c r="H16" i="5"/>
  <c r="H15" i="5"/>
  <c r="H14" i="5"/>
  <c r="H13" i="5"/>
  <c r="G22" i="5"/>
  <c r="G21" i="5"/>
  <c r="G20" i="5"/>
  <c r="G19" i="5"/>
  <c r="G18" i="5"/>
  <c r="G17" i="5"/>
  <c r="G16" i="5"/>
  <c r="G15" i="5"/>
  <c r="G14" i="5"/>
  <c r="G13" i="5"/>
  <c r="F22" i="5"/>
  <c r="F21" i="5"/>
  <c r="F20" i="5"/>
  <c r="F19" i="5"/>
  <c r="F18" i="5"/>
  <c r="F17" i="5"/>
  <c r="F15" i="5"/>
  <c r="F14" i="5"/>
  <c r="F13" i="5"/>
  <c r="E22" i="5"/>
  <c r="E21" i="5"/>
  <c r="E20" i="5"/>
  <c r="E19" i="5"/>
  <c r="E18" i="5"/>
  <c r="E17" i="5"/>
  <c r="E16" i="5"/>
  <c r="E15" i="5"/>
  <c r="E13" i="5"/>
  <c r="D22" i="5"/>
  <c r="D21" i="5"/>
  <c r="D20" i="5"/>
  <c r="D19" i="5"/>
  <c r="D18" i="5"/>
  <c r="D17" i="5"/>
  <c r="D16" i="5"/>
  <c r="D15" i="5"/>
  <c r="D14" i="5"/>
  <c r="C22" i="5"/>
  <c r="C21" i="5"/>
  <c r="C20" i="5"/>
  <c r="C19" i="5"/>
  <c r="C18" i="5"/>
  <c r="C17" i="5"/>
  <c r="C16" i="5"/>
  <c r="C14" i="5"/>
  <c r="I57" i="5"/>
  <c r="I56" i="5"/>
  <c r="I55" i="5"/>
  <c r="I54" i="5"/>
  <c r="I53" i="5"/>
  <c r="I52" i="5"/>
  <c r="I51" i="5"/>
  <c r="I50" i="5"/>
  <c r="I49" i="5"/>
  <c r="I48" i="5"/>
  <c r="I47" i="5"/>
  <c r="C13" i="5"/>
  <c r="E14" i="5"/>
  <c r="D13" i="5"/>
  <c r="C15" i="5"/>
  <c r="F16" i="5" l="1"/>
  <c r="I16" i="5" s="1"/>
  <c r="I18" i="5"/>
  <c r="I22" i="5"/>
  <c r="G23" i="5"/>
  <c r="D23" i="5"/>
  <c r="I14" i="5"/>
  <c r="I19" i="5"/>
  <c r="I15" i="5"/>
  <c r="H23" i="5"/>
  <c r="I13" i="5"/>
  <c r="I20" i="5"/>
  <c r="E23" i="5"/>
  <c r="I17" i="5"/>
  <c r="I21" i="5"/>
  <c r="C23" i="5"/>
  <c r="F23" i="5" l="1"/>
  <c r="I23" i="5"/>
  <c r="E8" i="5" s="1"/>
</calcChain>
</file>

<file path=xl/sharedStrings.xml><?xml version="1.0" encoding="utf-8"?>
<sst xmlns="http://schemas.openxmlformats.org/spreadsheetml/2006/main" count="78" uniqueCount="61">
  <si>
    <t>Amount 
per unit 
in EURO</t>
  </si>
  <si>
    <t>Number of units</t>
  </si>
  <si>
    <t>Total EURO</t>
  </si>
  <si>
    <t>Additional information</t>
  </si>
  <si>
    <t>Type of cost</t>
  </si>
  <si>
    <t>Activity 1</t>
  </si>
  <si>
    <t>Activity 2</t>
  </si>
  <si>
    <t>Activity 3</t>
  </si>
  <si>
    <t>Activity 4</t>
  </si>
  <si>
    <t>Activity 5</t>
  </si>
  <si>
    <t>Activity 6</t>
  </si>
  <si>
    <t>Coordinator</t>
  </si>
  <si>
    <t>Partner 1</t>
  </si>
  <si>
    <t>Partner 2</t>
  </si>
  <si>
    <t>Partner 3</t>
  </si>
  <si>
    <t>Partner 4</t>
  </si>
  <si>
    <t>Partner 5</t>
  </si>
  <si>
    <t>Personnel costs (Employees or equivalent)</t>
  </si>
  <si>
    <t>Personnel costs (Seconded persons)</t>
  </si>
  <si>
    <t>Personnel costs (SME Owner)</t>
  </si>
  <si>
    <t>Personnel costs (Volunteers)</t>
  </si>
  <si>
    <t>Subcontracting costs</t>
  </si>
  <si>
    <t>Purchase costs (Travel)</t>
  </si>
  <si>
    <t>Purchase costs (Travel - Accomodation)</t>
  </si>
  <si>
    <t>Purchase costs (Travel - Subsistence)</t>
  </si>
  <si>
    <t>Equipment</t>
  </si>
  <si>
    <t>Other goods, works and services</t>
  </si>
  <si>
    <t>Other</t>
  </si>
  <si>
    <t>Type of Unit 
(days, flight, etc.)</t>
  </si>
  <si>
    <t>Activity 7</t>
  </si>
  <si>
    <t>Activity 8</t>
  </si>
  <si>
    <t>Activity 9</t>
  </si>
  <si>
    <t>Activity 10</t>
  </si>
  <si>
    <t>Activity</t>
  </si>
  <si>
    <t>Beneficiary</t>
  </si>
  <si>
    <t>Total</t>
  </si>
  <si>
    <t>Colonne1</t>
  </si>
  <si>
    <t>Total per activity</t>
  </si>
  <si>
    <t>Revenus estimés</t>
  </si>
  <si>
    <t>Revenus générés par le projet</t>
  </si>
  <si>
    <t>Contributions financières venant de parties tierces</t>
  </si>
  <si>
    <t>Contribution propre</t>
  </si>
  <si>
    <t>Liste des coûts par activité et par bénéficiaire</t>
  </si>
  <si>
    <t>Contribution forfaitaire UE souhaitée (Lump sum)</t>
  </si>
  <si>
    <t>a.</t>
  </si>
  <si>
    <t>b.</t>
  </si>
  <si>
    <t>c.</t>
  </si>
  <si>
    <t>Etape 1</t>
  </si>
  <si>
    <t>Etape 2</t>
  </si>
  <si>
    <t>Etape 3</t>
  </si>
  <si>
    <t>Répartition du "lump sum" (contribution forfaitaire UE)</t>
  </si>
  <si>
    <t>Dépenses estimées et répartition du subside</t>
  </si>
  <si>
    <t>Répartir le montant "lump sum" choisi entre les différentes activités dans la colonne jaune du tableau b. "Dépenses estimées et répartition du subside"</t>
  </si>
  <si>
    <t xml:space="preserve">Compléter le tableau a. "Revenus estimés":
- choisir le "lump sum" (montant forfaitaire) le plus adéquat en fonction des dépenses estimées du projet
- Compléter le tableau des revenus avec les sources de financement propres ou venant de bailleurs de fonds externes ou encore avec les revenus éventuellement générés par le projet.  
Attention, le projet ne peut viser à générer des profits, ce qui signifie que le montant des "dépenses estimées" ne peut être inférieur au montant des "revenus estimés".
Attention, le montant des dépenses estimées ne peut être supérieur au montant des "revenus estimés". Dans le cas contraire, votre budget est déséquilibré.
Si le montant des dépenses n'est pas égal au montant des revenus, un voyant "ERREUR" apparait en rouge.   </t>
  </si>
  <si>
    <t>Instructions pour remplir le tableau de l'onglet  "Budget AC210"</t>
  </si>
  <si>
    <r>
      <rPr>
        <sz val="11"/>
        <color rgb="FFFF0000"/>
        <rFont val="Calibri"/>
        <family val="2"/>
        <scheme val="minor"/>
      </rPr>
      <t>ATTENTION:</t>
    </r>
    <r>
      <rPr>
        <sz val="11"/>
        <color theme="1"/>
        <rFont val="Calibri"/>
        <family val="2"/>
        <scheme val="minor"/>
      </rPr>
      <t xml:space="preserve"> 
- il est recommandé d'inclure un montant pour la gestion du projet au niveau de chaque activité. Au total, les fonds destinés à la gestion du projet doivent avoisinner les 20%.
- la sous-traitance ne peut pas concerner les tâches essentielles du projet (comme la gestion de celui-ci)</t>
    </r>
  </si>
  <si>
    <t xml:space="preserve">Description of cost 
</t>
  </si>
  <si>
    <t>Remplir le tableau c. "Liste des coûts par activité et par bénéficiaire". Pour chaque activité, vous pouvez inclure plusieurs coûts differents.
Le tableau b. "Dépenses estimées" se remplit alors automatiquement.
Par défaut, nous avons déterminé un nombre de 10 activités maximum. Cela ne signifie pas que vous soyez obligés d'en créer 10. Vous pouvez en proposer moins ou plus. 
Si vous en proposez plus, il faudra adapter le tableau excel. Nous recommandons de ne pas dépasser 15 activités au total. 
Si vous en proposez moins, certaines lignes resteront simplement à 0.</t>
  </si>
  <si>
    <t>Préambule</t>
  </si>
  <si>
    <t>Ceci est un outil afin d'aider les candidats AC210 (partenariats simplifiés) à construire le budget de leur projet.
Il ne s'agit en aucun cas d'un modèle obligatoire mais placer ce document ou un document similaire en pièce-jointe à votre candidature peut aider à convaincre le comité d'évaluation que votre projet présente un bon rapport coût-efficacité.
Ce modèle a été développé par l'AEF-Europe (Agence nationale BE01).</t>
  </si>
  <si>
    <t>Budget estimatif AC210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</si>
</sst>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8" formatCode="#,##0.00\ &quot;€&quot;;[Red]\-#,##0.00\ &quot;€&quot;"/>
    <numFmt numFmtId="44" formatCode="_-* #,##0.00\ &quot;€&quot;_-;\-* #,##0.00\ &quot;€&quot;_-;_-* &quot;-&quot;??\ &quot;€&quot;_-;_-@_-"/>
    <numFmt numFmtId="164" formatCode="#,##0.0\ &quot;€&quot;;[Red]\-#,##0.0\ &quot;€&quot;"/>
    <numFmt numFmtId="165" formatCode="_-* #,##0\ &quot;€&quot;_-;\-* #,##0\ &quot;€&quot;_-;_-* &quot;-&quot;??\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4" fillId="0" borderId="0" xfId="0" applyFont="1"/>
    <xf numFmtId="165" fontId="0" fillId="0" borderId="0" xfId="1" applyNumberFormat="1" applyFont="1"/>
    <xf numFmtId="0" fontId="4" fillId="0" borderId="1" xfId="0" applyFont="1" applyBorder="1" applyAlignment="1">
      <alignment vertical="top"/>
    </xf>
    <xf numFmtId="0" fontId="0" fillId="0" borderId="1" xfId="0" applyBorder="1" applyAlignment="1">
      <alignment wrapText="1"/>
    </xf>
    <xf numFmtId="0" fontId="0" fillId="0" borderId="1" xfId="0" applyBorder="1" applyAlignment="1">
      <alignment vertical="top" wrapText="1"/>
    </xf>
    <xf numFmtId="0" fontId="0" fillId="0" borderId="0" xfId="0" applyAlignment="1">
      <alignment vertical="top" wrapText="1"/>
    </xf>
    <xf numFmtId="0" fontId="5" fillId="0" borderId="0" xfId="0" applyFont="1" applyProtection="1">
      <protection locked="0"/>
    </xf>
    <xf numFmtId="0" fontId="4" fillId="0" borderId="0" xfId="0" applyFont="1" applyAlignment="1" applyProtection="1">
      <alignment horizontal="left"/>
      <protection locked="0"/>
    </xf>
    <xf numFmtId="0" fontId="0" fillId="0" borderId="0" xfId="0" applyProtection="1">
      <protection locked="0"/>
    </xf>
    <xf numFmtId="0" fontId="0" fillId="0" borderId="0" xfId="0" applyFont="1" applyFill="1" applyBorder="1" applyAlignment="1" applyProtection="1">
      <alignment horizontal="left" wrapText="1"/>
      <protection locked="0"/>
    </xf>
    <xf numFmtId="8" fontId="0" fillId="0" borderId="0" xfId="0" applyNumberFormat="1" applyFill="1" applyBorder="1" applyProtection="1">
      <protection locked="0"/>
    </xf>
    <xf numFmtId="8" fontId="0" fillId="2" borderId="0" xfId="0" applyNumberFormat="1" applyFill="1" applyBorder="1" applyProtection="1">
      <protection locked="0"/>
    </xf>
    <xf numFmtId="0" fontId="3" fillId="0" borderId="0" xfId="0" applyFont="1" applyProtection="1">
      <protection locked="0"/>
    </xf>
    <xf numFmtId="0" fontId="2" fillId="0" borderId="0" xfId="0" applyFont="1" applyFill="1" applyBorder="1" applyProtection="1">
      <protection locked="0"/>
    </xf>
    <xf numFmtId="0" fontId="0" fillId="0" borderId="0" xfId="0" applyFont="1" applyFill="1" applyBorder="1" applyAlignment="1" applyProtection="1">
      <alignment horizontal="left"/>
      <protection locked="0"/>
    </xf>
    <xf numFmtId="0" fontId="0" fillId="0" borderId="0" xfId="0" applyFont="1" applyAlignment="1" applyProtection="1">
      <alignment horizontal="left"/>
      <protection locked="0"/>
    </xf>
    <xf numFmtId="8" fontId="0" fillId="0" borderId="0" xfId="0" applyNumberFormat="1" applyProtection="1">
      <protection locked="0"/>
    </xf>
    <xf numFmtId="0" fontId="4" fillId="0" borderId="0" xfId="0" applyFont="1" applyProtection="1">
      <protection locked="0"/>
    </xf>
    <xf numFmtId="0" fontId="0" fillId="0" borderId="0" xfId="0" applyAlignment="1" applyProtection="1">
      <alignment wrapText="1"/>
      <protection locked="0"/>
    </xf>
    <xf numFmtId="0" fontId="0" fillId="4" borderId="0" xfId="0" applyFill="1" applyProtection="1">
      <protection locked="0"/>
    </xf>
    <xf numFmtId="0" fontId="0" fillId="0" borderId="0" xfId="0" applyAlignment="1" applyProtection="1">
      <alignment horizontal="left"/>
      <protection locked="0"/>
    </xf>
    <xf numFmtId="164" fontId="0" fillId="0" borderId="0" xfId="0" applyNumberFormat="1" applyProtection="1">
      <protection locked="0"/>
    </xf>
    <xf numFmtId="164" fontId="0" fillId="3" borderId="0" xfId="0" applyNumberFormat="1" applyFill="1" applyProtection="1">
      <protection locked="0"/>
    </xf>
    <xf numFmtId="0" fontId="4" fillId="0" borderId="0" xfId="0" applyFont="1" applyAlignment="1" applyProtection="1">
      <protection locked="0"/>
    </xf>
    <xf numFmtId="0" fontId="0" fillId="0" borderId="0" xfId="0" applyAlignment="1" applyProtection="1">
      <alignment vertical="center" wrapText="1"/>
      <protection locked="0"/>
    </xf>
    <xf numFmtId="6" fontId="0" fillId="0" borderId="0" xfId="0" applyNumberFormat="1" applyProtection="1">
      <protection locked="0"/>
    </xf>
    <xf numFmtId="9" fontId="0" fillId="0" borderId="0" xfId="2" applyFont="1" applyProtection="1">
      <protection locked="0"/>
    </xf>
    <xf numFmtId="0" fontId="4" fillId="0" borderId="0" xfId="0" applyFont="1" applyAlignment="1" applyProtection="1">
      <alignment wrapText="1"/>
      <protection locked="0"/>
    </xf>
    <xf numFmtId="8" fontId="4" fillId="0" borderId="0" xfId="0" applyNumberFormat="1" applyFont="1" applyProtection="1">
      <protection locked="0"/>
    </xf>
    <xf numFmtId="0" fontId="0" fillId="0" borderId="0" xfId="0" applyProtection="1"/>
    <xf numFmtId="0" fontId="0" fillId="0" borderId="0" xfId="0" applyAlignment="1" applyProtection="1">
      <alignment wrapText="1"/>
    </xf>
    <xf numFmtId="164" fontId="0" fillId="0" borderId="0" xfId="0" applyNumberFormat="1" applyProtection="1"/>
    <xf numFmtId="0" fontId="0" fillId="0" borderId="0" xfId="0" applyAlignment="1" applyProtection="1">
      <alignment vertical="center" wrapText="1"/>
    </xf>
    <xf numFmtId="8" fontId="0" fillId="0" borderId="0" xfId="0" applyNumberFormat="1" applyProtection="1"/>
    <xf numFmtId="8" fontId="0" fillId="0" borderId="0" xfId="0" applyNumberFormat="1" applyFill="1" applyBorder="1" applyProtection="1"/>
    <xf numFmtId="0" fontId="3" fillId="0" borderId="0" xfId="0" applyFont="1" applyProtection="1"/>
    <xf numFmtId="164" fontId="0" fillId="3" borderId="0" xfId="0" applyNumberFormat="1" applyFill="1" applyProtection="1"/>
    <xf numFmtId="0" fontId="0" fillId="0" borderId="0" xfId="0" applyAlignment="1" applyProtection="1">
      <alignment horizontal="left"/>
    </xf>
  </cellXfs>
  <cellStyles count="3">
    <cellStyle name="Monétaire" xfId="1" builtinId="4"/>
    <cellStyle name="Normal" xfId="0" builtinId="0"/>
    <cellStyle name="Pourcentage" xfId="2" builtinId="5"/>
  </cellStyles>
  <dxfs count="41">
    <dxf>
      <numFmt numFmtId="164" formatCode="#,##0.0\ &quot;€&quot;;[Red]\-#,##0.0\ &quot;€&quot;"/>
      <protection locked="1" hidden="0"/>
    </dxf>
    <dxf>
      <numFmt numFmtId="164" formatCode="#,##0.0\ &quot;€&quot;;[Red]\-#,##0.0\ &quot;€&quot;"/>
      <protection locked="1" hidden="0"/>
    </dxf>
    <dxf>
      <numFmt numFmtId="164" formatCode="#,##0.0\ &quot;€&quot;;[Red]\-#,##0.0\ &quot;€&quot;"/>
      <protection locked="1" hidden="0"/>
    </dxf>
    <dxf>
      <numFmt numFmtId="164" formatCode="#,##0.0\ &quot;€&quot;;[Red]\-#,##0.0\ &quot;€&quot;"/>
      <protection locked="1" hidden="0"/>
    </dxf>
    <dxf>
      <numFmt numFmtId="164" formatCode="#,##0.0\ &quot;€&quot;;[Red]\-#,##0.0\ &quot;€&quot;"/>
      <protection locked="1" hidden="0"/>
    </dxf>
    <dxf>
      <numFmt numFmtId="164" formatCode="#,##0.0\ &quot;€&quot;;[Red]\-#,##0.0\ &quot;€&quot;"/>
      <protection locked="1" hidden="0"/>
    </dxf>
    <dxf>
      <numFmt numFmtId="164" formatCode="#,##0.0\ &quot;€&quot;;[Red]\-#,##0.0\ &quot;€&quot;"/>
      <protection locked="1" hidden="0"/>
    </dxf>
    <dxf>
      <alignment horizontal="left" vertical="bottom" textRotation="0" wrapText="0" indent="0" justifyLastLine="0" shrinkToFit="0" readingOrder="0"/>
      <protection locked="1" hidden="0"/>
    </dxf>
    <dxf>
      <numFmt numFmtId="164" formatCode="#,##0.0\ &quot;€&quot;;[Red]\-#,##0.0\ &quot;€&quot;"/>
      <fill>
        <patternFill patternType="solid">
          <fgColor indexed="64"/>
          <bgColor theme="7" tint="0.79998168889431442"/>
        </patternFill>
      </fill>
      <protection locked="1" hidden="0"/>
    </dxf>
    <dxf>
      <numFmt numFmtId="164" formatCode="#,##0.0\ &quot;€&quot;;[Red]\-#,##0.0\ &quot;€&quot;"/>
      <protection locked="1" hidden="0"/>
    </dxf>
    <dxf>
      <numFmt numFmtId="164" formatCode="#,##0.0\ &quot;€&quot;;[Red]\-#,##0.0\ &quot;€&quot;"/>
      <protection locked="0" hidden="0"/>
    </dxf>
    <dxf>
      <numFmt numFmtId="164" formatCode="#,##0.0\ &quot;€&quot;;[Red]\-#,##0.0\ &quot;€&quot;"/>
      <protection locked="0" hidden="0"/>
    </dxf>
    <dxf>
      <numFmt numFmtId="164" formatCode="#,##0.0\ &quot;€&quot;;[Red]\-#,##0.0\ &quot;€&quot;"/>
      <protection locked="0" hidden="0"/>
    </dxf>
    <dxf>
      <numFmt numFmtId="164" formatCode="#,##0.0\ &quot;€&quot;;[Red]\-#,##0.0\ &quot;€&quot;"/>
      <protection locked="0" hidden="0"/>
    </dxf>
    <dxf>
      <numFmt numFmtId="164" formatCode="#,##0.0\ &quot;€&quot;;[Red]\-#,##0.0\ &quot;€&quot;"/>
      <protection locked="0" hidden="0"/>
    </dxf>
    <dxf>
      <numFmt numFmtId="164" formatCode="#,##0.0\ &quot;€&quot;;[Red]\-#,##0.0\ &quot;€&quot;"/>
      <protection locked="0" hidden="0"/>
    </dxf>
    <dxf>
      <alignment horizontal="left" vertical="bottom" textRotation="0" wrapText="0" indent="0" justifyLastLine="0" shrinkToFit="0" readingOrder="0"/>
      <protection locked="0" hidden="0"/>
    </dxf>
    <dxf>
      <numFmt numFmtId="12" formatCode="#,##0.00\ &quot;€&quot;;[Red]\-#,##0.00\ &quot;€&quot;"/>
      <fill>
        <patternFill patternType="none">
          <fgColor indexed="64"/>
          <bgColor indexed="65"/>
        </patternFill>
      </fill>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0" hidden="0"/>
    </dxf>
    <dxf>
      <numFmt numFmtId="12" formatCode="#,##0.00\ &quot;€&quot;;[Red]\-#,##0.00\ &quot;€&quot;"/>
      <protection locked="1"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protection locked="0" hidden="0"/>
    </dxf>
    <dxf>
      <protection locked="0" hidden="0"/>
    </dxf>
    <dxf>
      <protection locked="0" hidden="0"/>
    </dxf>
    <dxf>
      <numFmt numFmtId="164" formatCode="#,##0.0\ &quot;€&quot;;[Red]\-#,##0.0\ &quot;€&quot;"/>
      <fill>
        <patternFill patternType="solid">
          <fgColor indexed="64"/>
          <bgColor theme="7" tint="0.79998168889431442"/>
        </patternFill>
      </fill>
      <protection locked="0" hidden="0"/>
    </dxf>
    <dxf>
      <protection locked="0" hidden="0"/>
    </dxf>
    <dxf>
      <alignment horizontal="general" vertical="center" textRotation="0" wrapText="1" indent="0" justifyLastLine="0" shrinkToFit="0" readingOrder="0"/>
      <protection locked="0" hidden="0"/>
    </dxf>
    <dxf>
      <protection locked="0" hidden="0"/>
    </dxf>
    <dxf>
      <protection locked="0" hidden="0"/>
    </dxf>
    <dxf>
      <numFmt numFmtId="12" formatCode="#,##0.00\ &quot;€&quot;;[Red]\-#,##0.00\ &quot;€&quot;"/>
      <protection locked="0" hidden="0"/>
    </dxf>
    <dxf>
      <protection locked="0" hidden="0"/>
    </dxf>
    <dxf>
      <protection locked="0" hidden="0"/>
    </dxf>
    <dxf>
      <protection locked="0" hidden="0"/>
    </dxf>
    <dxf>
      <protection locked="0" hidden="0"/>
    </dxf>
    <dxf>
      <protection locked="0" hidden="0"/>
    </dxf>
    <dxf>
      <numFmt numFmtId="12" formatCode="#,##0.00\ &quot;€&quot;;[Red]\-#,##0.00\ &quot;€&quot;"/>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Couts" displayName="Couts" ref="B27:J100" totalsRowShown="0" headerRowDxfId="30" dataDxfId="29">
  <autoFilter ref="B27:J100"/>
  <tableColumns count="9">
    <tableColumn id="1" name="Activity" dataDxfId="38"/>
    <tableColumn id="2" name="Beneficiary" dataDxfId="37"/>
    <tableColumn id="3" name="Type of cost" dataDxfId="36"/>
    <tableColumn id="4" name="Description of cost _x000a_" dataDxfId="35"/>
    <tableColumn id="5" name="Type of Unit _x000a_(days, flight, etc.)" dataDxfId="34"/>
    <tableColumn id="6" name="Amount _x000a_per unit _x000a_in EURO" dataDxfId="33"/>
    <tableColumn id="7" name="Number of units" dataDxfId="32"/>
    <tableColumn id="8" name="Total EURO" dataDxfId="19">
      <calculatedColumnFormula>Couts[[#This Row],[Amount 
per unit 
in EURO]]*Couts[[#This Row],[Number of units]]</calculatedColumnFormula>
    </tableColumn>
    <tableColumn id="9" name="Additional information" dataDxfId="31"/>
  </tableColumns>
  <tableStyleInfo name="TableStyleMedium2" showFirstColumn="0" showLastColumn="0" showRowStripes="1" showColumnStripes="0"/>
</table>
</file>

<file path=xl/tables/table2.xml><?xml version="1.0" encoding="utf-8"?>
<table xmlns="http://schemas.openxmlformats.org/spreadsheetml/2006/main" id="6" name="Dépenses" displayName="Dépenses" ref="B12:J23" totalsRowCount="1" headerRowDxfId="27" dataDxfId="25" totalsRowDxfId="26">
  <autoFilter ref="B12:J22"/>
  <tableColumns count="9">
    <tableColumn id="1" name="Colonne1" totalsRowLabel="Total" dataDxfId="7" totalsRowDxfId="16"/>
    <tableColumn id="2" name="Coordinator" totalsRowFunction="sum" dataDxfId="6" totalsRowDxfId="15"/>
    <tableColumn id="3" name="Partner 1" totalsRowFunction="sum" dataDxfId="5" totalsRowDxfId="14"/>
    <tableColumn id="4" name="Partner 2" totalsRowFunction="sum" dataDxfId="4" totalsRowDxfId="13"/>
    <tableColumn id="5" name="Partner 3" totalsRowFunction="sum" dataDxfId="3" totalsRowDxfId="12"/>
    <tableColumn id="6" name="Partner 4" totalsRowFunction="sum" dataDxfId="2" totalsRowDxfId="11"/>
    <tableColumn id="7" name="Partner 5" totalsRowFunction="sum" dataDxfId="1" totalsRowDxfId="10"/>
    <tableColumn id="9" name="Total per activity" totalsRowFunction="sum" dataDxfId="0" totalsRowDxfId="9">
      <calculatedColumnFormula>SUM(Dépenses[[#This Row],[Coordinator]:[Partner 5]])</calculatedColumnFormula>
    </tableColumn>
    <tableColumn id="8" name="Répartition du &quot;lump sum&quot; (contribution forfaitaire UE)" totalsRowFunction="sum" dataDxfId="28" totalsRowDxfId="8"/>
  </tableColumns>
  <tableStyleInfo name="TableStyleMedium3" showFirstColumn="0" showLastColumn="0" showRowStripes="1" showColumnStripes="0"/>
</table>
</file>

<file path=xl/tables/table3.xml><?xml version="1.0" encoding="utf-8"?>
<table xmlns="http://schemas.openxmlformats.org/spreadsheetml/2006/main" id="7" name="Revenus" displayName="Revenus" ref="B4:C8" headerRowCount="0" totalsRowCount="1" headerRowDxfId="22" dataDxfId="20" totalsRowDxfId="21">
  <tableColumns count="2">
    <tableColumn id="1" name="Colonne1" totalsRowLabel="Total" headerRowDxfId="40" dataDxfId="24" totalsRowDxfId="18"/>
    <tableColumn id="2" name="Colonne2" totalsRowFunction="sum" headerRowDxfId="39" dataDxfId="23" totalsRowDxfId="17"/>
  </tableColumns>
  <tableStyleInfo name="TableStyleMedium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workbookViewId="0">
      <selection activeCell="E7" sqref="E7"/>
    </sheetView>
  </sheetViews>
  <sheetFormatPr baseColWidth="10" defaultRowHeight="15" x14ac:dyDescent="0.25"/>
  <cols>
    <col min="2" max="2" width="72.85546875" customWidth="1"/>
    <col min="4" max="4" width="56.85546875" customWidth="1"/>
  </cols>
  <sheetData>
    <row r="2" spans="1:4" x14ac:dyDescent="0.25">
      <c r="B2" s="1" t="s">
        <v>58</v>
      </c>
    </row>
    <row r="4" spans="1:4" ht="105" x14ac:dyDescent="0.25">
      <c r="B4" s="6" t="s">
        <v>59</v>
      </c>
    </row>
    <row r="6" spans="1:4" x14ac:dyDescent="0.25">
      <c r="B6" s="1" t="s">
        <v>54</v>
      </c>
    </row>
    <row r="8" spans="1:4" ht="195" x14ac:dyDescent="0.25">
      <c r="A8" s="3" t="s">
        <v>47</v>
      </c>
      <c r="B8" s="5" t="s">
        <v>57</v>
      </c>
      <c r="D8" s="6" t="s">
        <v>55</v>
      </c>
    </row>
    <row r="9" spans="1:4" ht="255" x14ac:dyDescent="0.25">
      <c r="A9" s="3" t="s">
        <v>48</v>
      </c>
      <c r="B9" s="5" t="s">
        <v>53</v>
      </c>
    </row>
    <row r="10" spans="1:4" ht="45" x14ac:dyDescent="0.25">
      <c r="A10" s="3" t="s">
        <v>49</v>
      </c>
      <c r="B10" s="4" t="s">
        <v>52</v>
      </c>
    </row>
  </sheetData>
  <sheetProtection password="E7FC"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00"/>
  <sheetViews>
    <sheetView tabSelected="1" workbookViewId="0">
      <selection activeCell="B29" sqref="B29"/>
    </sheetView>
  </sheetViews>
  <sheetFormatPr baseColWidth="10" defaultRowHeight="15" x14ac:dyDescent="0.25"/>
  <cols>
    <col min="1" max="1" width="4.42578125" style="9" customWidth="1"/>
    <col min="2" max="2" width="24.28515625" style="9" customWidth="1"/>
    <col min="3" max="3" width="17.85546875" style="9" customWidth="1"/>
    <col min="4" max="4" width="22" style="9" customWidth="1"/>
    <col min="5" max="5" width="25.28515625" style="9" customWidth="1"/>
    <col min="6" max="6" width="16.42578125" style="9" customWidth="1"/>
    <col min="7" max="7" width="13.42578125" style="9" customWidth="1"/>
    <col min="8" max="8" width="17.5703125" style="9" customWidth="1"/>
    <col min="9" max="9" width="18" style="30" customWidth="1"/>
    <col min="10" max="10" width="30" style="9" customWidth="1"/>
    <col min="11" max="11" width="5.85546875" style="9" customWidth="1"/>
    <col min="12" max="12" width="10" style="9" customWidth="1"/>
    <col min="13" max="13" width="13.7109375" style="9" customWidth="1"/>
    <col min="14" max="18" width="11.140625" style="9" customWidth="1"/>
    <col min="19" max="19" width="14.140625" style="9" customWidth="1"/>
    <col min="20" max="16384" width="11.42578125" style="9"/>
  </cols>
  <sheetData>
    <row r="2" spans="1:10" x14ac:dyDescent="0.25">
      <c r="E2" s="9" t="s">
        <v>60</v>
      </c>
    </row>
    <row r="3" spans="1:10" x14ac:dyDescent="0.25">
      <c r="A3" s="7" t="s">
        <v>44</v>
      </c>
      <c r="B3" s="8" t="s">
        <v>38</v>
      </c>
    </row>
    <row r="4" spans="1:10" ht="30" x14ac:dyDescent="0.25">
      <c r="B4" s="10" t="s">
        <v>39</v>
      </c>
      <c r="C4" s="11"/>
    </row>
    <row r="5" spans="1:10" ht="30" x14ac:dyDescent="0.25">
      <c r="B5" s="10" t="s">
        <v>40</v>
      </c>
      <c r="C5" s="11"/>
    </row>
    <row r="6" spans="1:10" x14ac:dyDescent="0.25">
      <c r="B6" s="10" t="s">
        <v>41</v>
      </c>
      <c r="C6" s="11"/>
    </row>
    <row r="7" spans="1:10" ht="30" x14ac:dyDescent="0.25">
      <c r="B7" s="10" t="s">
        <v>43</v>
      </c>
      <c r="C7" s="12"/>
      <c r="E7" s="13"/>
      <c r="H7" s="14"/>
    </row>
    <row r="8" spans="1:10" x14ac:dyDescent="0.25">
      <c r="B8" s="15" t="s">
        <v>35</v>
      </c>
      <c r="C8" s="35">
        <f>SUBTOTAL(109,Revenus[Colonne2])</f>
        <v>0</v>
      </c>
      <c r="E8" s="36" t="str">
        <f>IF(Revenus[[#Totals],[Colonne2]]&lt;&gt;Dépenses[[#Totals],[Total per activity]],"ERREUR!!! Le montant des revenus doit être égal au montant des dépenses","")</f>
        <v/>
      </c>
    </row>
    <row r="9" spans="1:10" x14ac:dyDescent="0.25">
      <c r="B9" s="16"/>
      <c r="C9" s="17"/>
    </row>
    <row r="10" spans="1:10" x14ac:dyDescent="0.25">
      <c r="B10" s="16"/>
      <c r="C10" s="17"/>
    </row>
    <row r="11" spans="1:10" x14ac:dyDescent="0.25">
      <c r="A11" s="7" t="s">
        <v>45</v>
      </c>
      <c r="B11" s="18" t="s">
        <v>51</v>
      </c>
    </row>
    <row r="12" spans="1:10" ht="21" customHeight="1" x14ac:dyDescent="0.25">
      <c r="B12" s="9" t="s">
        <v>36</v>
      </c>
      <c r="C12" s="9" t="s">
        <v>11</v>
      </c>
      <c r="D12" s="9" t="s">
        <v>12</v>
      </c>
      <c r="E12" s="9" t="s">
        <v>13</v>
      </c>
      <c r="F12" s="9" t="s">
        <v>14</v>
      </c>
      <c r="G12" s="9" t="s">
        <v>15</v>
      </c>
      <c r="H12" s="9" t="s">
        <v>16</v>
      </c>
      <c r="I12" s="31" t="s">
        <v>37</v>
      </c>
      <c r="J12" s="20" t="s">
        <v>50</v>
      </c>
    </row>
    <row r="13" spans="1:10" x14ac:dyDescent="0.25">
      <c r="B13" s="38" t="s">
        <v>5</v>
      </c>
      <c r="C13" s="32">
        <f>SUMIFS(Couts[Total EURO],Couts[Activity],"Activity 1",Couts[Beneficiary],"Coordinator")</f>
        <v>0</v>
      </c>
      <c r="D13" s="32">
        <f>SUMIFS(Couts[Total EURO],Couts[Activity],"Activity 1",Couts[Beneficiary],"Partner 1")</f>
        <v>0</v>
      </c>
      <c r="E13" s="32">
        <f>SUMIFS(Couts[Total EURO],Couts[Activity],"Activity 1",Couts[Beneficiary],"Partner 2")</f>
        <v>0</v>
      </c>
      <c r="F13" s="32">
        <f>SUMIFS(Couts[Total EURO],Couts[Activity],"Activity 1",Couts[Beneficiary],"Partner 3")</f>
        <v>0</v>
      </c>
      <c r="G13" s="32">
        <f>SUMIFS(Couts[Total EURO],Couts[Activity],"Activity 1",Couts[Beneficiary],"Partner 4")</f>
        <v>0</v>
      </c>
      <c r="H13" s="32">
        <f>SUMIFS(Couts[Total EURO],Couts[Activity],"Activity 1",Couts[Beneficiary],"Partner 5")</f>
        <v>0</v>
      </c>
      <c r="I13" s="32">
        <f>SUM(Dépenses[[#This Row],[Coordinator]:[Partner 5]])</f>
        <v>0</v>
      </c>
      <c r="J13" s="23"/>
    </row>
    <row r="14" spans="1:10" x14ac:dyDescent="0.25">
      <c r="B14" s="38" t="s">
        <v>6</v>
      </c>
      <c r="C14" s="32">
        <f>SUMIFS(Couts[Total EURO],Couts[Activity],"Activity 2",Couts[Beneficiary],"Coordinator")</f>
        <v>0</v>
      </c>
      <c r="D14" s="32">
        <f>SUMIFS(Couts[Total EURO],Couts[Activity],"Activity 2",Couts[Beneficiary],"Partner 1")</f>
        <v>0</v>
      </c>
      <c r="E14" s="32">
        <f>SUMIFS(Couts[Total EURO],Couts[Activity],"Activity 2",Couts[Beneficiary],"Partner 2")</f>
        <v>0</v>
      </c>
      <c r="F14" s="32">
        <f>SUMIFS(Couts[Total EURO],Couts[Activity],"Activity 2",Couts[Beneficiary],"Partner 3")</f>
        <v>0</v>
      </c>
      <c r="G14" s="32">
        <f>SUMIFS(Couts[Total EURO],Couts[Activity],"Activity 2",Couts[Beneficiary],"Partner 4")</f>
        <v>0</v>
      </c>
      <c r="H14" s="32">
        <f>SUMIFS(Couts[Total EURO],Couts[Activity],"Activity 2",Couts[Beneficiary],"Partner 5")</f>
        <v>0</v>
      </c>
      <c r="I14" s="32">
        <f>SUM(Dépenses[[#This Row],[Coordinator]:[Partner 5]])</f>
        <v>0</v>
      </c>
      <c r="J14" s="23"/>
    </row>
    <row r="15" spans="1:10" x14ac:dyDescent="0.25">
      <c r="B15" s="38" t="s">
        <v>7</v>
      </c>
      <c r="C15" s="32">
        <f>SUMIFS(Couts[Total EURO],Couts[Activity],"Activity 3",Couts[Beneficiary],"Coordinator")</f>
        <v>0</v>
      </c>
      <c r="D15" s="32">
        <f>SUMIFS(Couts[Total EURO],Couts[Activity],"Activity 3",Couts[Beneficiary],"Partner 1")</f>
        <v>0</v>
      </c>
      <c r="E15" s="32">
        <f>SUMIFS(Couts[Total EURO],Couts[Activity],"Activity 3",Couts[Beneficiary],"Partner 2")</f>
        <v>0</v>
      </c>
      <c r="F15" s="32">
        <f>SUMIFS(Couts[Total EURO],Couts[Activity],"Activity 3",Couts[Beneficiary],"Partner 3")</f>
        <v>0</v>
      </c>
      <c r="G15" s="32">
        <f>SUMIFS(Couts[Total EURO],Couts[Activity],"Activity 3",Couts[Beneficiary],"Partner 4")</f>
        <v>0</v>
      </c>
      <c r="H15" s="32">
        <f>SUMIFS(Couts[Total EURO],Couts[Activity],"Activity 3",Couts[Beneficiary],"Partner 5")</f>
        <v>0</v>
      </c>
      <c r="I15" s="32">
        <f>SUM(Dépenses[[#This Row],[Coordinator]:[Partner 5]])</f>
        <v>0</v>
      </c>
      <c r="J15" s="23"/>
    </row>
    <row r="16" spans="1:10" x14ac:dyDescent="0.25">
      <c r="B16" s="38" t="s">
        <v>8</v>
      </c>
      <c r="C16" s="32">
        <f>SUMIFS(Couts[Total EURO],Couts[Activity],"Activity 4",Couts[Beneficiary],"Coordinator")</f>
        <v>0</v>
      </c>
      <c r="D16" s="32">
        <f>SUMIFS(Couts[Total EURO],Couts[Activity],"Activity 4",Couts[Beneficiary],"Partner 1")</f>
        <v>0</v>
      </c>
      <c r="E16" s="32">
        <f>SUMIFS(Couts[Total EURO],Couts[Activity],"Activity 4",Couts[Beneficiary],"Partner 2")</f>
        <v>0</v>
      </c>
      <c r="F16" s="32">
        <f>SUMIFS(Couts[Total EURO],Couts[Activity],"Activity 4",Couts[Beneficiary],"Partner 3")</f>
        <v>0</v>
      </c>
      <c r="G16" s="32">
        <f>SUMIFS(Couts[Total EURO],Couts[Activity],"Activity 4",Couts[Beneficiary],"Partner 4")</f>
        <v>0</v>
      </c>
      <c r="H16" s="32">
        <f>SUMIFS(Couts[Total EURO],Couts[Activity],"Activity 4",Couts[Beneficiary],"Partner 5")</f>
        <v>0</v>
      </c>
      <c r="I16" s="32">
        <f>SUM(Dépenses[[#This Row],[Coordinator]:[Partner 5]])</f>
        <v>0</v>
      </c>
      <c r="J16" s="23"/>
    </row>
    <row r="17" spans="1:19" x14ac:dyDescent="0.25">
      <c r="B17" s="38" t="s">
        <v>9</v>
      </c>
      <c r="C17" s="32">
        <f>SUMIFS(Couts[Total EURO],Couts[Activity],"Activity 5",Couts[Beneficiary],"Coordinator")</f>
        <v>0</v>
      </c>
      <c r="D17" s="32">
        <f>SUMIFS(Couts[Total EURO],Couts[Activity],"Activity 5",Couts[Beneficiary],"Partner 1")</f>
        <v>0</v>
      </c>
      <c r="E17" s="32">
        <f>SUMIFS(Couts[Total EURO],Couts[Activity],"Activity 5",Couts[Beneficiary],"Partner 2")</f>
        <v>0</v>
      </c>
      <c r="F17" s="32">
        <f>SUMIFS(Couts[Total EURO],Couts[Activity],"Activity 5",Couts[Beneficiary],"Partner 3")</f>
        <v>0</v>
      </c>
      <c r="G17" s="32">
        <f>SUMIFS(Couts[Total EURO],Couts[Activity],"Activity 5",Couts[Beneficiary],"Partner 4")</f>
        <v>0</v>
      </c>
      <c r="H17" s="32">
        <f>SUMIFS(Couts[Total EURO],Couts[Activity],"Activity 5",Couts[Beneficiary],"Partner 5")</f>
        <v>0</v>
      </c>
      <c r="I17" s="32">
        <f>SUM(Dépenses[[#This Row],[Coordinator]:[Partner 5]])</f>
        <v>0</v>
      </c>
      <c r="J17" s="23"/>
    </row>
    <row r="18" spans="1:19" x14ac:dyDescent="0.25">
      <c r="B18" s="38" t="s">
        <v>10</v>
      </c>
      <c r="C18" s="32">
        <f>SUMIFS(Couts[Total EURO],Couts[Activity],"Activity 6",Couts[Beneficiary],"Coordinator")</f>
        <v>0</v>
      </c>
      <c r="D18" s="32">
        <f>SUMIFS(Couts[Total EURO],Couts[Activity],"Activity 6",Couts[Beneficiary],"Partner 1")</f>
        <v>0</v>
      </c>
      <c r="E18" s="32">
        <f>SUMIFS(Couts[Total EURO],Couts[Activity],"Activity 6",Couts[Beneficiary],"Partner 2")</f>
        <v>0</v>
      </c>
      <c r="F18" s="32">
        <f>SUMIFS(Couts[Total EURO],Couts[Activity],"Activity 6",Couts[Beneficiary],"Partner 3")</f>
        <v>0</v>
      </c>
      <c r="G18" s="32">
        <f>SUMIFS(Couts[Total EURO],Couts[Activity],"Activity 6",Couts[Beneficiary],"Partner 4")</f>
        <v>0</v>
      </c>
      <c r="H18" s="32">
        <f>SUMIFS(Couts[Total EURO],Couts[Activity],"Activity 6",Couts[Beneficiary],"Partner 5")</f>
        <v>0</v>
      </c>
      <c r="I18" s="32">
        <f>SUM(Dépenses[[#This Row],[Coordinator]:[Partner 5]])</f>
        <v>0</v>
      </c>
      <c r="J18" s="23"/>
    </row>
    <row r="19" spans="1:19" x14ac:dyDescent="0.25">
      <c r="B19" s="38" t="s">
        <v>29</v>
      </c>
      <c r="C19" s="32">
        <f>SUMIFS(Couts[Total EURO],Couts[Activity],"Activity 7",Couts[Beneficiary],"Coordinator")</f>
        <v>0</v>
      </c>
      <c r="D19" s="32">
        <f>SUMIFS(Couts[Total EURO],Couts[Activity],"Activity 7",Couts[Beneficiary],"Partner 1")</f>
        <v>0</v>
      </c>
      <c r="E19" s="32">
        <f>SUMIFS(Couts[Total EURO],Couts[Activity],"Activity 7",Couts[Beneficiary],"Partner 2")</f>
        <v>0</v>
      </c>
      <c r="F19" s="32">
        <f>SUMIFS(Couts[Total EURO],Couts[Activity],"Activity 7",Couts[Beneficiary],"Partner 3")</f>
        <v>0</v>
      </c>
      <c r="G19" s="32">
        <f>SUMIFS(Couts[Total EURO],Couts[Activity],"Activity 7",Couts[Beneficiary],"Partner 4")</f>
        <v>0</v>
      </c>
      <c r="H19" s="32">
        <f>SUMIFS(Couts[Total EURO],Couts[Activity],"Activity 7",Couts[Beneficiary],"Partner 5")</f>
        <v>0</v>
      </c>
      <c r="I19" s="32">
        <f>SUM(Dépenses[[#This Row],[Coordinator]:[Partner 5]])</f>
        <v>0</v>
      </c>
      <c r="J19" s="23"/>
    </row>
    <row r="20" spans="1:19" x14ac:dyDescent="0.25">
      <c r="B20" s="38" t="s">
        <v>30</v>
      </c>
      <c r="C20" s="32">
        <f>SUMIFS(Couts[Total EURO],Couts[Activity],"Activity 8",Couts[Beneficiary],"Coordinator")</f>
        <v>0</v>
      </c>
      <c r="D20" s="32">
        <f>SUMIFS(Couts[Total EURO],Couts[Activity],"Activity 8",Couts[Beneficiary],"Partner 1")</f>
        <v>0</v>
      </c>
      <c r="E20" s="32">
        <f>SUMIFS(Couts[Total EURO],Couts[Activity],"Activity 8",Couts[Beneficiary],"Partner 2")</f>
        <v>0</v>
      </c>
      <c r="F20" s="32">
        <f>SUMIFS(Couts[Total EURO],Couts[Activity],"Activity 8",Couts[Beneficiary],"Partner 3")</f>
        <v>0</v>
      </c>
      <c r="G20" s="32">
        <f>SUMIFS(Couts[Total EURO],Couts[Activity],"Activity 8",Couts[Beneficiary],"Partner 4")</f>
        <v>0</v>
      </c>
      <c r="H20" s="32">
        <f>SUMIFS(Couts[Total EURO],Couts[Activity],"Activity 8",Couts[Beneficiary],"Partner 5")</f>
        <v>0</v>
      </c>
      <c r="I20" s="32">
        <f>SUM(Dépenses[[#This Row],[Coordinator]:[Partner 5]])</f>
        <v>0</v>
      </c>
      <c r="J20" s="23"/>
    </row>
    <row r="21" spans="1:19" x14ac:dyDescent="0.25">
      <c r="B21" s="38" t="s">
        <v>31</v>
      </c>
      <c r="C21" s="32">
        <f>SUMIFS(Couts[Total EURO],Couts[Activity],"Activity 9",Couts[Beneficiary],"Coordinator")</f>
        <v>0</v>
      </c>
      <c r="D21" s="32">
        <f>SUMIFS(Couts[Total EURO],Couts[Activity],"Activity 9",Couts[Beneficiary],"Partner 1")</f>
        <v>0</v>
      </c>
      <c r="E21" s="32">
        <f>SUMIFS(Couts[Total EURO],Couts[Activity],"Activity 9",Couts[Beneficiary],"Partner 2")</f>
        <v>0</v>
      </c>
      <c r="F21" s="32">
        <f>SUMIFS(Couts[Total EURO],Couts[Activity],"Activity 9",Couts[Beneficiary],"Partner 3")</f>
        <v>0</v>
      </c>
      <c r="G21" s="32">
        <f>SUMIFS(Couts[Total EURO],Couts[Activity],"Activity 9",Couts[Beneficiary],"Partner 4")</f>
        <v>0</v>
      </c>
      <c r="H21" s="32">
        <f>SUMIFS(Couts[Total EURO],Couts[Activity],"Activity 9",Couts[Beneficiary],"Partner 5")</f>
        <v>0</v>
      </c>
      <c r="I21" s="32">
        <f>SUM(Dépenses[[#This Row],[Coordinator]:[Partner 5]])</f>
        <v>0</v>
      </c>
      <c r="J21" s="23"/>
    </row>
    <row r="22" spans="1:19" x14ac:dyDescent="0.25">
      <c r="B22" s="38" t="s">
        <v>32</v>
      </c>
      <c r="C22" s="32">
        <f>SUMIFS(Couts[Total EURO],Couts[Activity],"Activity 10",Couts[Beneficiary],"Coordinator")</f>
        <v>0</v>
      </c>
      <c r="D22" s="32">
        <f>SUMIFS(Couts[Total EURO],Couts[Activity],"Activity 10",Couts[Beneficiary],"Partner 1")</f>
        <v>0</v>
      </c>
      <c r="E22" s="32">
        <f>SUMIFS(Couts[Total EURO],Couts[Activity],"Activity 10",Couts[Beneficiary],"Partner 2")</f>
        <v>0</v>
      </c>
      <c r="F22" s="32">
        <f>SUMIFS(Couts[Total EURO],Couts[Activity],"Activity 10",Couts[Beneficiary],"Partner 3")</f>
        <v>0</v>
      </c>
      <c r="G22" s="32">
        <f>SUMIFS(Couts[Total EURO],Couts[Activity],"Activity 10",Couts[Beneficiary],"Partner 4")</f>
        <v>0</v>
      </c>
      <c r="H22" s="32">
        <f>SUMIFS(Couts[Total EURO],Couts[Activity],"Activity 10",Couts[Beneficiary],"Partner 5")</f>
        <v>0</v>
      </c>
      <c r="I22" s="32">
        <f>SUM(Dépenses[[#This Row],[Coordinator]:[Partner 5]])</f>
        <v>0</v>
      </c>
      <c r="J22" s="23"/>
    </row>
    <row r="23" spans="1:19" x14ac:dyDescent="0.25">
      <c r="B23" s="38" t="s">
        <v>35</v>
      </c>
      <c r="C23" s="32">
        <f>SUBTOTAL(109,Dépenses[Coordinator])</f>
        <v>0</v>
      </c>
      <c r="D23" s="32">
        <f>SUBTOTAL(109,Dépenses[Partner 1])</f>
        <v>0</v>
      </c>
      <c r="E23" s="32">
        <f>SUBTOTAL(109,Dépenses[Partner 2])</f>
        <v>0</v>
      </c>
      <c r="F23" s="32">
        <f>SUBTOTAL(109,Dépenses[Partner 3])</f>
        <v>0</v>
      </c>
      <c r="G23" s="32">
        <f>SUBTOTAL(109,Dépenses[Partner 4])</f>
        <v>0</v>
      </c>
      <c r="H23" s="32">
        <f>SUBTOTAL(109,Dépenses[Partner 5])</f>
        <v>0</v>
      </c>
      <c r="I23" s="32">
        <f>SUBTOTAL(109,Dépenses[Total per activity])</f>
        <v>0</v>
      </c>
      <c r="J23" s="37">
        <f>SUBTOTAL(109,Dépenses[Répartition du "lump sum" (contribution forfaitaire UE)])</f>
        <v>0</v>
      </c>
    </row>
    <row r="26" spans="1:19" x14ac:dyDescent="0.25">
      <c r="A26" s="7" t="s">
        <v>46</v>
      </c>
      <c r="B26" s="18" t="s">
        <v>42</v>
      </c>
      <c r="L26" s="24"/>
      <c r="M26" s="24"/>
      <c r="N26" s="24"/>
      <c r="O26" s="24"/>
      <c r="P26" s="24"/>
      <c r="Q26" s="24"/>
      <c r="R26" s="24"/>
      <c r="S26" s="24"/>
    </row>
    <row r="27" spans="1:19" ht="42" customHeight="1" x14ac:dyDescent="0.25">
      <c r="B27" s="25" t="s">
        <v>33</v>
      </c>
      <c r="C27" s="25" t="s">
        <v>34</v>
      </c>
      <c r="D27" s="25" t="s">
        <v>4</v>
      </c>
      <c r="E27" s="25" t="s">
        <v>56</v>
      </c>
      <c r="F27" s="25" t="s">
        <v>28</v>
      </c>
      <c r="G27" s="25" t="s">
        <v>0</v>
      </c>
      <c r="H27" s="25" t="s">
        <v>1</v>
      </c>
      <c r="I27" s="33" t="s">
        <v>2</v>
      </c>
      <c r="J27" s="25" t="s">
        <v>3</v>
      </c>
    </row>
    <row r="28" spans="1:19" x14ac:dyDescent="0.25">
      <c r="G28" s="17"/>
      <c r="I28" s="34">
        <f>Couts[[#This Row],[Amount 
per unit 
in EURO]]*Couts[[#This Row],[Number of units]]</f>
        <v>0</v>
      </c>
    </row>
    <row r="29" spans="1:19" x14ac:dyDescent="0.25">
      <c r="G29" s="17"/>
      <c r="I29" s="34">
        <f>Couts[[#This Row],[Amount 
per unit 
in EURO]]*Couts[[#This Row],[Number of units]]</f>
        <v>0</v>
      </c>
    </row>
    <row r="30" spans="1:19" x14ac:dyDescent="0.25">
      <c r="G30" s="17"/>
      <c r="I30" s="34">
        <f>Couts[[#This Row],[Amount 
per unit 
in EURO]]*Couts[[#This Row],[Number of units]]</f>
        <v>0</v>
      </c>
    </row>
    <row r="31" spans="1:19" x14ac:dyDescent="0.25">
      <c r="G31" s="17"/>
      <c r="I31" s="34">
        <f>Couts[[#This Row],[Amount 
per unit 
in EURO]]*Couts[[#This Row],[Number of units]]</f>
        <v>0</v>
      </c>
    </row>
    <row r="32" spans="1:19" x14ac:dyDescent="0.25">
      <c r="G32" s="17"/>
      <c r="I32" s="34">
        <f>Couts[[#This Row],[Amount 
per unit 
in EURO]]*Couts[[#This Row],[Number of units]]</f>
        <v>0</v>
      </c>
    </row>
    <row r="33" spans="7:18" x14ac:dyDescent="0.25">
      <c r="G33" s="17"/>
      <c r="I33" s="34">
        <f>Couts[[#This Row],[Amount 
per unit 
in EURO]]*Couts[[#This Row],[Number of units]]</f>
        <v>0</v>
      </c>
    </row>
    <row r="34" spans="7:18" x14ac:dyDescent="0.25">
      <c r="G34" s="17"/>
      <c r="I34" s="34">
        <f>Couts[[#This Row],[Amount 
per unit 
in EURO]]*Couts[[#This Row],[Number of units]]</f>
        <v>0</v>
      </c>
    </row>
    <row r="35" spans="7:18" x14ac:dyDescent="0.25">
      <c r="G35" s="17"/>
      <c r="I35" s="34">
        <f>Couts[[#This Row],[Amount 
per unit 
in EURO]]*Couts[[#This Row],[Number of units]]</f>
        <v>0</v>
      </c>
    </row>
    <row r="36" spans="7:18" x14ac:dyDescent="0.25">
      <c r="G36" s="17"/>
      <c r="I36" s="34">
        <f>Couts[[#This Row],[Amount 
per unit 
in EURO]]*Couts[[#This Row],[Number of units]]</f>
        <v>0</v>
      </c>
    </row>
    <row r="37" spans="7:18" x14ac:dyDescent="0.25">
      <c r="G37" s="17"/>
      <c r="I37" s="34">
        <f>Couts[[#This Row],[Amount 
per unit 
in EURO]]*Couts[[#This Row],[Number of units]]</f>
        <v>0</v>
      </c>
    </row>
    <row r="38" spans="7:18" x14ac:dyDescent="0.25">
      <c r="G38" s="17"/>
      <c r="I38" s="34">
        <f>Couts[[#This Row],[Amount 
per unit 
in EURO]]*Couts[[#This Row],[Number of units]]</f>
        <v>0</v>
      </c>
    </row>
    <row r="39" spans="7:18" x14ac:dyDescent="0.25">
      <c r="G39" s="17"/>
      <c r="I39" s="34">
        <f>Couts[[#This Row],[Amount 
per unit 
in EURO]]*Couts[[#This Row],[Number of units]]</f>
        <v>0</v>
      </c>
    </row>
    <row r="40" spans="7:18" x14ac:dyDescent="0.25">
      <c r="G40" s="17"/>
      <c r="I40" s="34">
        <f>Couts[[#This Row],[Amount 
per unit 
in EURO]]*Couts[[#This Row],[Number of units]]</f>
        <v>0</v>
      </c>
      <c r="L40" s="18"/>
    </row>
    <row r="41" spans="7:18" x14ac:dyDescent="0.25">
      <c r="G41" s="17"/>
      <c r="I41" s="34">
        <f>Couts[[#This Row],[Amount 
per unit 
in EURO]]*Couts[[#This Row],[Number of units]]</f>
        <v>0</v>
      </c>
      <c r="L41" s="21"/>
      <c r="M41" s="22"/>
      <c r="N41" s="22"/>
      <c r="O41" s="22"/>
      <c r="P41" s="22"/>
      <c r="Q41" s="22"/>
      <c r="R41" s="22"/>
    </row>
    <row r="42" spans="7:18" x14ac:dyDescent="0.25">
      <c r="G42" s="17"/>
      <c r="I42" s="34">
        <f>Couts[[#This Row],[Amount 
per unit 
in EURO]]*Couts[[#This Row],[Number of units]]</f>
        <v>0</v>
      </c>
      <c r="L42" s="8"/>
      <c r="M42" s="22"/>
      <c r="N42" s="22"/>
      <c r="O42" s="22"/>
      <c r="P42" s="22"/>
      <c r="Q42" s="22"/>
      <c r="R42" s="22"/>
    </row>
    <row r="43" spans="7:18" x14ac:dyDescent="0.25">
      <c r="G43" s="17"/>
      <c r="I43" s="34">
        <f>Couts[[#This Row],[Amount 
per unit 
in EURO]]*Couts[[#This Row],[Number of units]]</f>
        <v>0</v>
      </c>
      <c r="L43" s="21"/>
      <c r="M43" s="26"/>
      <c r="N43" s="26"/>
      <c r="O43" s="26"/>
      <c r="P43" s="26"/>
      <c r="Q43" s="26"/>
      <c r="R43" s="26"/>
    </row>
    <row r="44" spans="7:18" x14ac:dyDescent="0.25">
      <c r="G44" s="17"/>
      <c r="I44" s="34">
        <f>Couts[[#This Row],[Amount 
per unit 
in EURO]]*Couts[[#This Row],[Number of units]]</f>
        <v>0</v>
      </c>
    </row>
    <row r="45" spans="7:18" x14ac:dyDescent="0.25">
      <c r="G45" s="17"/>
      <c r="I45" s="34">
        <f>Couts[[#This Row],[Amount 
per unit 
in EURO]]*Couts[[#This Row],[Number of units]]</f>
        <v>0</v>
      </c>
      <c r="L45" s="19"/>
    </row>
    <row r="46" spans="7:18" x14ac:dyDescent="0.25">
      <c r="G46" s="17"/>
      <c r="I46" s="34">
        <f>Couts[[#This Row],[Amount 
per unit 
in EURO]]*Couts[[#This Row],[Number of units]]</f>
        <v>0</v>
      </c>
      <c r="L46" s="19"/>
    </row>
    <row r="47" spans="7:18" x14ac:dyDescent="0.25">
      <c r="G47" s="17"/>
      <c r="I47" s="34">
        <f>Couts[[#This Row],[Amount 
per unit 
in EURO]]*Couts[[#This Row],[Number of units]]</f>
        <v>0</v>
      </c>
      <c r="L47" s="18"/>
    </row>
    <row r="48" spans="7:18" x14ac:dyDescent="0.25">
      <c r="G48" s="17"/>
      <c r="I48" s="34">
        <f>Couts[[#This Row],[Amount 
per unit 
in EURO]]*Couts[[#This Row],[Number of units]]</f>
        <v>0</v>
      </c>
      <c r="L48" s="19"/>
    </row>
    <row r="49" spans="7:14" x14ac:dyDescent="0.25">
      <c r="G49" s="17"/>
      <c r="I49" s="34">
        <f>Couts[[#This Row],[Amount 
per unit 
in EURO]]*Couts[[#This Row],[Number of units]]</f>
        <v>0</v>
      </c>
      <c r="L49" s="19"/>
      <c r="M49" s="17"/>
      <c r="N49" s="27"/>
    </row>
    <row r="50" spans="7:14" ht="21.75" customHeight="1" x14ac:dyDescent="0.25">
      <c r="G50" s="17"/>
      <c r="I50" s="34">
        <f>Couts[[#This Row],[Amount 
per unit 
in EURO]]*Couts[[#This Row],[Number of units]]</f>
        <v>0</v>
      </c>
      <c r="L50" s="19"/>
      <c r="M50" s="17"/>
      <c r="N50" s="27"/>
    </row>
    <row r="51" spans="7:14" x14ac:dyDescent="0.25">
      <c r="G51" s="17"/>
      <c r="I51" s="34">
        <f>Couts[[#This Row],[Amount 
per unit 
in EURO]]*Couts[[#This Row],[Number of units]]</f>
        <v>0</v>
      </c>
      <c r="L51" s="19"/>
      <c r="M51" s="17"/>
      <c r="N51" s="27"/>
    </row>
    <row r="52" spans="7:14" x14ac:dyDescent="0.25">
      <c r="G52" s="17"/>
      <c r="I52" s="34">
        <f>Couts[[#This Row],[Amount 
per unit 
in EURO]]*Couts[[#This Row],[Number of units]]</f>
        <v>0</v>
      </c>
      <c r="L52" s="19"/>
      <c r="M52" s="17"/>
      <c r="N52" s="27"/>
    </row>
    <row r="53" spans="7:14" x14ac:dyDescent="0.25">
      <c r="G53" s="17"/>
      <c r="I53" s="34">
        <f>Couts[[#This Row],[Amount 
per unit 
in EURO]]*Couts[[#This Row],[Number of units]]</f>
        <v>0</v>
      </c>
      <c r="L53" s="28"/>
      <c r="M53" s="29"/>
    </row>
    <row r="54" spans="7:14" x14ac:dyDescent="0.25">
      <c r="G54" s="17"/>
      <c r="I54" s="34">
        <f>Couts[[#This Row],[Amount 
per unit 
in EURO]]*Couts[[#This Row],[Number of units]]</f>
        <v>0</v>
      </c>
    </row>
    <row r="55" spans="7:14" x14ac:dyDescent="0.25">
      <c r="G55" s="17"/>
      <c r="I55" s="34">
        <f>Couts[[#This Row],[Amount 
per unit 
in EURO]]*Couts[[#This Row],[Number of units]]</f>
        <v>0</v>
      </c>
    </row>
    <row r="56" spans="7:14" x14ac:dyDescent="0.25">
      <c r="G56" s="17"/>
      <c r="I56" s="34">
        <f>Couts[[#This Row],[Amount 
per unit 
in EURO]]*Couts[[#This Row],[Number of units]]</f>
        <v>0</v>
      </c>
    </row>
    <row r="57" spans="7:14" x14ac:dyDescent="0.25">
      <c r="G57" s="17"/>
      <c r="I57" s="34">
        <f>Couts[[#This Row],[Amount 
per unit 
in EURO]]*Couts[[#This Row],[Number of units]]</f>
        <v>0</v>
      </c>
    </row>
    <row r="58" spans="7:14" x14ac:dyDescent="0.25">
      <c r="G58" s="17"/>
      <c r="I58" s="34">
        <f>Couts[[#This Row],[Amount 
per unit 
in EURO]]*Couts[[#This Row],[Number of units]]</f>
        <v>0</v>
      </c>
    </row>
    <row r="59" spans="7:14" x14ac:dyDescent="0.25">
      <c r="G59" s="17"/>
      <c r="I59" s="34">
        <f>Couts[[#This Row],[Amount 
per unit 
in EURO]]*Couts[[#This Row],[Number of units]]</f>
        <v>0</v>
      </c>
    </row>
    <row r="60" spans="7:14" x14ac:dyDescent="0.25">
      <c r="G60" s="17"/>
      <c r="I60" s="34">
        <f>Couts[[#This Row],[Amount 
per unit 
in EURO]]*Couts[[#This Row],[Number of units]]</f>
        <v>0</v>
      </c>
    </row>
    <row r="61" spans="7:14" x14ac:dyDescent="0.25">
      <c r="G61" s="17"/>
      <c r="I61" s="34">
        <f>Couts[[#This Row],[Amount 
per unit 
in EURO]]*Couts[[#This Row],[Number of units]]</f>
        <v>0</v>
      </c>
    </row>
    <row r="62" spans="7:14" x14ac:dyDescent="0.25">
      <c r="G62" s="17"/>
      <c r="I62" s="34">
        <f>Couts[[#This Row],[Amount 
per unit 
in EURO]]*Couts[[#This Row],[Number of units]]</f>
        <v>0</v>
      </c>
    </row>
    <row r="63" spans="7:14" x14ac:dyDescent="0.25">
      <c r="G63" s="17"/>
      <c r="I63" s="34">
        <f>Couts[[#This Row],[Amount 
per unit 
in EURO]]*Couts[[#This Row],[Number of units]]</f>
        <v>0</v>
      </c>
    </row>
    <row r="64" spans="7:14" x14ac:dyDescent="0.25">
      <c r="G64" s="17"/>
      <c r="I64" s="34">
        <f>Couts[[#This Row],[Amount 
per unit 
in EURO]]*Couts[[#This Row],[Number of units]]</f>
        <v>0</v>
      </c>
    </row>
    <row r="65" spans="7:9" x14ac:dyDescent="0.25">
      <c r="G65" s="17"/>
      <c r="I65" s="34">
        <f>Couts[[#This Row],[Amount 
per unit 
in EURO]]*Couts[[#This Row],[Number of units]]</f>
        <v>0</v>
      </c>
    </row>
    <row r="66" spans="7:9" x14ac:dyDescent="0.25">
      <c r="G66" s="17"/>
      <c r="I66" s="34">
        <f>Couts[[#This Row],[Amount 
per unit 
in EURO]]*Couts[[#This Row],[Number of units]]</f>
        <v>0</v>
      </c>
    </row>
    <row r="67" spans="7:9" x14ac:dyDescent="0.25">
      <c r="G67" s="17"/>
      <c r="I67" s="34">
        <f>Couts[[#This Row],[Amount 
per unit 
in EURO]]*Couts[[#This Row],[Number of units]]</f>
        <v>0</v>
      </c>
    </row>
    <row r="68" spans="7:9" x14ac:dyDescent="0.25">
      <c r="G68" s="17"/>
      <c r="I68" s="34">
        <f>Couts[[#This Row],[Amount 
per unit 
in EURO]]*Couts[[#This Row],[Number of units]]</f>
        <v>0</v>
      </c>
    </row>
    <row r="69" spans="7:9" x14ac:dyDescent="0.25">
      <c r="G69" s="17"/>
      <c r="I69" s="34">
        <f>Couts[[#This Row],[Amount 
per unit 
in EURO]]*Couts[[#This Row],[Number of units]]</f>
        <v>0</v>
      </c>
    </row>
    <row r="70" spans="7:9" x14ac:dyDescent="0.25">
      <c r="G70" s="17"/>
      <c r="I70" s="34">
        <f>Couts[[#This Row],[Amount 
per unit 
in EURO]]*Couts[[#This Row],[Number of units]]</f>
        <v>0</v>
      </c>
    </row>
    <row r="71" spans="7:9" x14ac:dyDescent="0.25">
      <c r="G71" s="17"/>
      <c r="I71" s="34">
        <f>Couts[[#This Row],[Amount 
per unit 
in EURO]]*Couts[[#This Row],[Number of units]]</f>
        <v>0</v>
      </c>
    </row>
    <row r="72" spans="7:9" x14ac:dyDescent="0.25">
      <c r="G72" s="17"/>
      <c r="I72" s="34">
        <f>Couts[[#This Row],[Amount 
per unit 
in EURO]]*Couts[[#This Row],[Number of units]]</f>
        <v>0</v>
      </c>
    </row>
    <row r="73" spans="7:9" x14ac:dyDescent="0.25">
      <c r="G73" s="17"/>
      <c r="I73" s="34">
        <f>Couts[[#This Row],[Amount 
per unit 
in EURO]]*Couts[[#This Row],[Number of units]]</f>
        <v>0</v>
      </c>
    </row>
    <row r="74" spans="7:9" x14ac:dyDescent="0.25">
      <c r="G74" s="17"/>
      <c r="I74" s="34">
        <f>Couts[[#This Row],[Amount 
per unit 
in EURO]]*Couts[[#This Row],[Number of units]]</f>
        <v>0</v>
      </c>
    </row>
    <row r="75" spans="7:9" x14ac:dyDescent="0.25">
      <c r="G75" s="17"/>
      <c r="I75" s="34">
        <f>Couts[[#This Row],[Amount 
per unit 
in EURO]]*Couts[[#This Row],[Number of units]]</f>
        <v>0</v>
      </c>
    </row>
    <row r="76" spans="7:9" x14ac:dyDescent="0.25">
      <c r="G76" s="17"/>
      <c r="I76" s="34">
        <f>Couts[[#This Row],[Amount 
per unit 
in EURO]]*Couts[[#This Row],[Number of units]]</f>
        <v>0</v>
      </c>
    </row>
    <row r="77" spans="7:9" x14ac:dyDescent="0.25">
      <c r="G77" s="17"/>
      <c r="I77" s="34">
        <f>Couts[[#This Row],[Amount 
per unit 
in EURO]]*Couts[[#This Row],[Number of units]]</f>
        <v>0</v>
      </c>
    </row>
    <row r="78" spans="7:9" x14ac:dyDescent="0.25">
      <c r="G78" s="17"/>
      <c r="I78" s="34">
        <f>Couts[[#This Row],[Amount 
per unit 
in EURO]]*Couts[[#This Row],[Number of units]]</f>
        <v>0</v>
      </c>
    </row>
    <row r="79" spans="7:9" x14ac:dyDescent="0.25">
      <c r="G79" s="17"/>
      <c r="I79" s="34">
        <f>Couts[[#This Row],[Amount 
per unit 
in EURO]]*Couts[[#This Row],[Number of units]]</f>
        <v>0</v>
      </c>
    </row>
    <row r="80" spans="7:9" x14ac:dyDescent="0.25">
      <c r="G80" s="17"/>
      <c r="I80" s="34">
        <f>Couts[[#This Row],[Amount 
per unit 
in EURO]]*Couts[[#This Row],[Number of units]]</f>
        <v>0</v>
      </c>
    </row>
    <row r="81" spans="7:9" x14ac:dyDescent="0.25">
      <c r="G81" s="17"/>
      <c r="I81" s="34">
        <f>Couts[[#This Row],[Amount 
per unit 
in EURO]]*Couts[[#This Row],[Number of units]]</f>
        <v>0</v>
      </c>
    </row>
    <row r="82" spans="7:9" x14ac:dyDescent="0.25">
      <c r="G82" s="17"/>
      <c r="I82" s="34">
        <f>Couts[[#This Row],[Amount 
per unit 
in EURO]]*Couts[[#This Row],[Number of units]]</f>
        <v>0</v>
      </c>
    </row>
    <row r="83" spans="7:9" x14ac:dyDescent="0.25">
      <c r="G83" s="17"/>
      <c r="I83" s="34">
        <f>Couts[[#This Row],[Amount 
per unit 
in EURO]]*Couts[[#This Row],[Number of units]]</f>
        <v>0</v>
      </c>
    </row>
    <row r="84" spans="7:9" x14ac:dyDescent="0.25">
      <c r="G84" s="17"/>
      <c r="I84" s="34">
        <f>Couts[[#This Row],[Amount 
per unit 
in EURO]]*Couts[[#This Row],[Number of units]]</f>
        <v>0</v>
      </c>
    </row>
    <row r="85" spans="7:9" x14ac:dyDescent="0.25">
      <c r="G85" s="17"/>
      <c r="I85" s="34">
        <f>Couts[[#This Row],[Amount 
per unit 
in EURO]]*Couts[[#This Row],[Number of units]]</f>
        <v>0</v>
      </c>
    </row>
    <row r="86" spans="7:9" x14ac:dyDescent="0.25">
      <c r="G86" s="17"/>
      <c r="I86" s="34">
        <f>Couts[[#This Row],[Amount 
per unit 
in EURO]]*Couts[[#This Row],[Number of units]]</f>
        <v>0</v>
      </c>
    </row>
    <row r="87" spans="7:9" x14ac:dyDescent="0.25">
      <c r="G87" s="17"/>
      <c r="I87" s="34">
        <f>Couts[[#This Row],[Amount 
per unit 
in EURO]]*Couts[[#This Row],[Number of units]]</f>
        <v>0</v>
      </c>
    </row>
    <row r="88" spans="7:9" x14ac:dyDescent="0.25">
      <c r="G88" s="17"/>
      <c r="I88" s="34">
        <f>Couts[[#This Row],[Amount 
per unit 
in EURO]]*Couts[[#This Row],[Number of units]]</f>
        <v>0</v>
      </c>
    </row>
    <row r="89" spans="7:9" x14ac:dyDescent="0.25">
      <c r="G89" s="17"/>
      <c r="I89" s="34">
        <f>Couts[[#This Row],[Amount 
per unit 
in EURO]]*Couts[[#This Row],[Number of units]]</f>
        <v>0</v>
      </c>
    </row>
    <row r="90" spans="7:9" x14ac:dyDescent="0.25">
      <c r="G90" s="17"/>
      <c r="I90" s="34">
        <f>Couts[[#This Row],[Amount 
per unit 
in EURO]]*Couts[[#This Row],[Number of units]]</f>
        <v>0</v>
      </c>
    </row>
    <row r="91" spans="7:9" x14ac:dyDescent="0.25">
      <c r="G91" s="17"/>
      <c r="I91" s="34">
        <f>Couts[[#This Row],[Amount 
per unit 
in EURO]]*Couts[[#This Row],[Number of units]]</f>
        <v>0</v>
      </c>
    </row>
    <row r="92" spans="7:9" x14ac:dyDescent="0.25">
      <c r="G92" s="17"/>
      <c r="I92" s="34">
        <f>Couts[[#This Row],[Amount 
per unit 
in EURO]]*Couts[[#This Row],[Number of units]]</f>
        <v>0</v>
      </c>
    </row>
    <row r="93" spans="7:9" x14ac:dyDescent="0.25">
      <c r="G93" s="17"/>
      <c r="I93" s="34">
        <f>Couts[[#This Row],[Amount 
per unit 
in EURO]]*Couts[[#This Row],[Number of units]]</f>
        <v>0</v>
      </c>
    </row>
    <row r="94" spans="7:9" x14ac:dyDescent="0.25">
      <c r="G94" s="17"/>
      <c r="I94" s="34">
        <f>Couts[[#This Row],[Amount 
per unit 
in EURO]]*Couts[[#This Row],[Number of units]]</f>
        <v>0</v>
      </c>
    </row>
    <row r="95" spans="7:9" x14ac:dyDescent="0.25">
      <c r="G95" s="17"/>
      <c r="I95" s="34">
        <f>Couts[[#This Row],[Amount 
per unit 
in EURO]]*Couts[[#This Row],[Number of units]]</f>
        <v>0</v>
      </c>
    </row>
    <row r="96" spans="7:9" x14ac:dyDescent="0.25">
      <c r="G96" s="17"/>
      <c r="I96" s="34">
        <f>Couts[[#This Row],[Amount 
per unit 
in EURO]]*Couts[[#This Row],[Number of units]]</f>
        <v>0</v>
      </c>
    </row>
    <row r="97" spans="7:9" x14ac:dyDescent="0.25">
      <c r="G97" s="17"/>
      <c r="I97" s="34">
        <f>Couts[[#This Row],[Amount 
per unit 
in EURO]]*Couts[[#This Row],[Number of units]]</f>
        <v>0</v>
      </c>
    </row>
    <row r="98" spans="7:9" x14ac:dyDescent="0.25">
      <c r="G98" s="17"/>
      <c r="I98" s="34">
        <f>Couts[[#This Row],[Amount 
per unit 
in EURO]]*Couts[[#This Row],[Number of units]]</f>
        <v>0</v>
      </c>
    </row>
    <row r="99" spans="7:9" x14ac:dyDescent="0.25">
      <c r="G99" s="17"/>
      <c r="I99" s="34">
        <f>Couts[[#This Row],[Amount 
per unit 
in EURO]]*Couts[[#This Row],[Number of units]]</f>
        <v>0</v>
      </c>
    </row>
    <row r="100" spans="7:9" x14ac:dyDescent="0.25">
      <c r="G100" s="17"/>
      <c r="I100" s="34">
        <f>Couts[[#This Row],[Amount 
per unit 
in EURO]]*Couts[[#This Row],[Number of units]]</f>
        <v>0</v>
      </c>
    </row>
  </sheetData>
  <sheetProtection password="E7FC" sheet="1" objects="1" scenarios="1"/>
  <pageMargins left="0.25" right="0.25" top="0.75" bottom="0.75" header="0.3" footer="0.3"/>
  <pageSetup paperSize="9" scale="75" fitToHeight="0" orientation="landscape" r:id="rId1"/>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 ne pas modifier'!$B$36:$B$37</xm:f>
          </x14:formula1>
          <xm:sqref>M52 C7</xm:sqref>
        </x14:dataValidation>
        <x14:dataValidation type="list" allowBlank="1" showInputMessage="1" showErrorMessage="1">
          <x14:formula1>
            <xm:f>'Listes - ne pas modifier'!$B$28:$B$33</xm:f>
          </x14:formula1>
          <xm:sqref>C28:C100</xm:sqref>
        </x14:dataValidation>
        <x14:dataValidation type="list" allowBlank="1" showInputMessage="1" showErrorMessage="1">
          <x14:formula1>
            <xm:f>'Listes - ne pas modifier'!$B$17:$B$26</xm:f>
          </x14:formula1>
          <xm:sqref>B28:B100</xm:sqref>
        </x14:dataValidation>
        <x14:dataValidation type="list" allowBlank="1" showInputMessage="1" showErrorMessage="1">
          <x14:formula1>
            <xm:f>'Listes - ne pas modifier'!$B$4:$B$14</xm:f>
          </x14:formula1>
          <xm:sqref>D28:D100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37"/>
  <sheetViews>
    <sheetView workbookViewId="0">
      <selection activeCell="D24" sqref="D24"/>
    </sheetView>
  </sheetViews>
  <sheetFormatPr baseColWidth="10" defaultRowHeight="15" x14ac:dyDescent="0.25"/>
  <cols>
    <col min="2" max="2" width="12" bestFit="1" customWidth="1"/>
  </cols>
  <sheetData>
    <row r="4" spans="2:2" x14ac:dyDescent="0.25">
      <c r="B4" t="s">
        <v>17</v>
      </c>
    </row>
    <row r="5" spans="2:2" x14ac:dyDescent="0.25">
      <c r="B5" t="s">
        <v>18</v>
      </c>
    </row>
    <row r="6" spans="2:2" x14ac:dyDescent="0.25">
      <c r="B6" t="s">
        <v>19</v>
      </c>
    </row>
    <row r="7" spans="2:2" x14ac:dyDescent="0.25">
      <c r="B7" t="s">
        <v>20</v>
      </c>
    </row>
    <row r="8" spans="2:2" x14ac:dyDescent="0.25">
      <c r="B8" t="s">
        <v>21</v>
      </c>
    </row>
    <row r="9" spans="2:2" x14ac:dyDescent="0.25">
      <c r="B9" t="s">
        <v>22</v>
      </c>
    </row>
    <row r="10" spans="2:2" x14ac:dyDescent="0.25">
      <c r="B10" t="s">
        <v>23</v>
      </c>
    </row>
    <row r="11" spans="2:2" x14ac:dyDescent="0.25">
      <c r="B11" t="s">
        <v>24</v>
      </c>
    </row>
    <row r="12" spans="2:2" x14ac:dyDescent="0.25">
      <c r="B12" t="s">
        <v>25</v>
      </c>
    </row>
    <row r="13" spans="2:2" x14ac:dyDescent="0.25">
      <c r="B13" t="s">
        <v>26</v>
      </c>
    </row>
    <row r="14" spans="2:2" x14ac:dyDescent="0.25">
      <c r="B14" t="s">
        <v>27</v>
      </c>
    </row>
    <row r="17" spans="2:2" x14ac:dyDescent="0.25">
      <c r="B17" t="s">
        <v>5</v>
      </c>
    </row>
    <row r="18" spans="2:2" x14ac:dyDescent="0.25">
      <c r="B18" t="s">
        <v>6</v>
      </c>
    </row>
    <row r="19" spans="2:2" x14ac:dyDescent="0.25">
      <c r="B19" t="s">
        <v>7</v>
      </c>
    </row>
    <row r="20" spans="2:2" x14ac:dyDescent="0.25">
      <c r="B20" t="s">
        <v>8</v>
      </c>
    </row>
    <row r="21" spans="2:2" x14ac:dyDescent="0.25">
      <c r="B21" t="s">
        <v>9</v>
      </c>
    </row>
    <row r="22" spans="2:2" x14ac:dyDescent="0.25">
      <c r="B22" t="s">
        <v>10</v>
      </c>
    </row>
    <row r="23" spans="2:2" x14ac:dyDescent="0.25">
      <c r="B23" t="s">
        <v>29</v>
      </c>
    </row>
    <row r="24" spans="2:2" x14ac:dyDescent="0.25">
      <c r="B24" t="s">
        <v>30</v>
      </c>
    </row>
    <row r="25" spans="2:2" x14ac:dyDescent="0.25">
      <c r="B25" t="s">
        <v>31</v>
      </c>
    </row>
    <row r="26" spans="2:2" x14ac:dyDescent="0.25">
      <c r="B26" t="s">
        <v>32</v>
      </c>
    </row>
    <row r="28" spans="2:2" x14ac:dyDescent="0.25">
      <c r="B28" t="s">
        <v>11</v>
      </c>
    </row>
    <row r="29" spans="2:2" x14ac:dyDescent="0.25">
      <c r="B29" t="s">
        <v>12</v>
      </c>
    </row>
    <row r="30" spans="2:2" x14ac:dyDescent="0.25">
      <c r="B30" t="s">
        <v>13</v>
      </c>
    </row>
    <row r="31" spans="2:2" x14ac:dyDescent="0.25">
      <c r="B31" t="s">
        <v>14</v>
      </c>
    </row>
    <row r="32" spans="2:2" x14ac:dyDescent="0.25">
      <c r="B32" t="s">
        <v>15</v>
      </c>
    </row>
    <row r="33" spans="2:2" x14ac:dyDescent="0.25">
      <c r="B33" t="s">
        <v>16</v>
      </c>
    </row>
    <row r="36" spans="2:2" x14ac:dyDescent="0.25">
      <c r="B36" s="2">
        <v>30000</v>
      </c>
    </row>
    <row r="37" spans="2:2" x14ac:dyDescent="0.25">
      <c r="B37" s="2">
        <v>60000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Instructions</vt:lpstr>
      <vt:lpstr>Budget AC210</vt:lpstr>
      <vt:lpstr>Listes - ne pas modifier</vt:lpstr>
      <vt:lpstr>'Budget AC210'!Zone_d_impression</vt:lpstr>
    </vt:vector>
  </TitlesOfParts>
  <Company>ETNIC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2023-03-16T09:39:37Z</cp:lastPrinted>
  <dcterms:created xsi:type="dcterms:W3CDTF">2023-03-02T14:58:43Z</dcterms:created>
  <dcterms:modified xsi:type="dcterms:W3CDTF">2023-03-16T09:41:11Z</dcterms:modified>
</cp:coreProperties>
</file>